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<sst xmlns="http://schemas.openxmlformats.org/spreadsheetml/2006/main" count="55" uniqueCount="34">
  <si>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</si>
  <si>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</si>
  <si>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</si>
  <si>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</si>
  <si>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</si>
  <si>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</si>
  <si>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</si>
  <si>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</si>
  <si>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</si>
  <si>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</si>
  <si>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</si>
  <si>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</si>
  <si>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</si>
  <si>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</si>
  <si>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</si>
  <si>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</si>
  <si>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</si>
  <si>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PNS ONCOLOGIE COST-VOLUM CJAS</t>
  </si>
  <si>
    <t>PNS HEMODIALIZA CJAS</t>
  </si>
  <si>
    <t xml:space="preserve">IANUARIE </t>
  </si>
  <si>
    <t>CONSUM MEDICAMENTE 2020</t>
  </si>
  <si>
    <t>FEBRUARIE</t>
  </si>
  <si>
    <t xml:space="preserve">MARTIE </t>
  </si>
  <si>
    <t>APRILIE</t>
  </si>
  <si>
    <t xml:space="preserve">MAI </t>
  </si>
  <si>
    <t xml:space="preserve">IUNIE </t>
  </si>
  <si>
    <t xml:space="preserve">IULIE </t>
  </si>
  <si>
    <t xml:space="preserve">AUGUST </t>
  </si>
  <si>
    <t xml:space="preserve">SEPTEMBRIE </t>
  </si>
  <si>
    <t xml:space="preserve">OCTOMBRIE </t>
  </si>
  <si>
    <t xml:space="preserve">NOIEMBRIE </t>
  </si>
  <si>
    <t xml:space="preserve">DECEMBRIE </t>
  </si>
  <si>
    <t>COVID - 19</t>
  </si>
  <si>
    <t>PNS AP-IE/RE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</si>
</sst>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justify"/>
    </xf>
    <xf numFmtId="49" fontId="2" fillId="0" borderId="0" xfId="0" applyNumberFormat="1" applyFont="1" applyBorder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6</xdr:col>
      <xdr:colOff>247650</xdr:colOff>
      <xdr:row>7</xdr:row>
      <xdr:rowOff>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7591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51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34.140625" style="0" customWidth="1"/>
    <col min="2" max="14" width="15.7109375" style="0" customWidth="1"/>
  </cols>
  <sheetData>
    <row r="6" spans="1:9" ht="15.75">
      <c r="A6" s="14">
        <v>2019</v>
      </c>
      <c r="I6" s="15" t="s">
        <v>20</v>
      </c>
    </row>
    <row r="7" ht="12.75" customHeight="1">
      <c r="A7" s="11"/>
    </row>
    <row r="8" spans="1:10" s="5" customFormat="1" ht="44.25" customHeight="1">
      <c r="A8" s="7" t="s">
        <v>0</v>
      </c>
      <c r="B8" s="12" t="s">
        <v>19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28</v>
      </c>
    </row>
    <row r="9" spans="1:10" s="3" customFormat="1" ht="25.5">
      <c r="A9" s="9" t="s">
        <v>10</v>
      </c>
      <c r="B9" s="4">
        <f aca="true" t="shared" si="0" ref="B9:J9">SUM(B11:B25)</f>
        <v>670323.63</v>
      </c>
      <c r="C9" s="4">
        <f t="shared" si="0"/>
        <v>598792.1500000001</v>
      </c>
      <c r="D9" s="4">
        <f t="shared" si="0"/>
        <v>593218.2299999999</v>
      </c>
      <c r="E9" s="4">
        <f t="shared" si="0"/>
        <v>653022.2999999999</v>
      </c>
      <c r="F9" s="4">
        <f t="shared" si="0"/>
        <v>627205.6600000001</v>
      </c>
      <c r="G9" s="4">
        <f t="shared" si="0"/>
        <v>546252.86</v>
      </c>
      <c r="H9" s="4">
        <f t="shared" si="0"/>
        <v>589769.8899999999</v>
      </c>
      <c r="I9" s="4">
        <f t="shared" si="0"/>
        <v>622124.06</v>
      </c>
      <c r="J9" s="4">
        <f t="shared" si="0"/>
        <v>910454.38</v>
      </c>
    </row>
    <row r="10" spans="1:10" s="3" customFormat="1" ht="12.75">
      <c r="A10" s="8" t="s">
        <v>9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1" t="s">
        <v>4</v>
      </c>
      <c r="B11" s="2">
        <f>509029.09-B12-B13-B14</f>
        <v>466220.65</v>
      </c>
      <c r="C11" s="2">
        <f>435972.83-C12-C13-C14</f>
        <v>400320.85000000003</v>
      </c>
      <c r="D11" s="2">
        <f>407341.88-D12-D13-D14</f>
        <v>382589.81</v>
      </c>
      <c r="E11" s="2">
        <f>333703.36-E12-E13-E14</f>
        <v>290479.44</v>
      </c>
      <c r="F11" s="2">
        <f>365609.9-F12-F13-F14</f>
        <v>325839.31000000006</v>
      </c>
      <c r="G11" s="2">
        <f>387103.72-G12-G13-G14</f>
        <v>366196.83</v>
      </c>
      <c r="H11" s="2">
        <f>372661.76-H12-H13-H14</f>
        <v>320162.26</v>
      </c>
      <c r="I11" s="2">
        <f>389653.59-I12-I13-I14</f>
        <v>355268.75999999995</v>
      </c>
      <c r="J11" s="2">
        <f>430977.58-J12-J13-J14</f>
        <v>390141.97000000003</v>
      </c>
    </row>
    <row r="12" spans="1:10" ht="12.75">
      <c r="A12" s="1" t="s">
        <v>5</v>
      </c>
      <c r="B12" s="2">
        <v>2370.83</v>
      </c>
      <c r="C12" s="2">
        <v>1925.64</v>
      </c>
      <c r="D12" s="2">
        <v>1122.73</v>
      </c>
      <c r="E12" s="2">
        <v>1329.42</v>
      </c>
      <c r="F12" s="2">
        <v>2417.49</v>
      </c>
      <c r="G12" s="2">
        <v>1108.38</v>
      </c>
      <c r="H12" s="2">
        <v>1546.76</v>
      </c>
      <c r="I12" s="2">
        <v>989.15</v>
      </c>
      <c r="J12" s="2">
        <v>2243.95</v>
      </c>
    </row>
    <row r="13" spans="1:10" ht="12.75">
      <c r="A13" s="1" t="s">
        <v>6</v>
      </c>
      <c r="B13" s="2">
        <v>38050.76</v>
      </c>
      <c r="C13" s="2">
        <v>31608.6</v>
      </c>
      <c r="D13" s="2">
        <v>21526.69</v>
      </c>
      <c r="E13" s="2">
        <v>40700.49</v>
      </c>
      <c r="F13" s="2">
        <v>35165.68</v>
      </c>
      <c r="G13" s="2">
        <v>18716.6</v>
      </c>
      <c r="H13" s="2">
        <v>49871.69</v>
      </c>
      <c r="I13" s="2">
        <v>31223.15</v>
      </c>
      <c r="J13" s="2">
        <v>35903.84</v>
      </c>
    </row>
    <row r="14" spans="1:10" ht="12.75">
      <c r="A14" s="1" t="s">
        <v>7</v>
      </c>
      <c r="B14" s="2">
        <v>2386.85</v>
      </c>
      <c r="C14" s="2">
        <v>2117.74</v>
      </c>
      <c r="D14" s="2">
        <v>2102.65</v>
      </c>
      <c r="E14" s="2">
        <v>1194.01</v>
      </c>
      <c r="F14" s="2">
        <v>2187.42</v>
      </c>
      <c r="G14" s="2">
        <v>1081.91</v>
      </c>
      <c r="H14" s="2">
        <v>1081.05</v>
      </c>
      <c r="I14" s="2">
        <v>2172.53</v>
      </c>
      <c r="J14" s="2">
        <v>2687.82</v>
      </c>
    </row>
    <row r="15" spans="1:10" ht="12.75">
      <c r="A15" s="1" t="s">
        <v>32</v>
      </c>
      <c r="B15" s="2"/>
      <c r="C15" s="2"/>
      <c r="D15" s="2"/>
      <c r="E15" s="2">
        <v>79972.83</v>
      </c>
      <c r="F15" s="2">
        <v>33804.26</v>
      </c>
      <c r="G15" s="2">
        <v>7282.29</v>
      </c>
      <c r="H15" s="2">
        <v>16292.83</v>
      </c>
      <c r="I15" s="2">
        <v>41179.04</v>
      </c>
      <c r="J15" s="2">
        <v>35757.09</v>
      </c>
    </row>
    <row r="16" spans="1:10" ht="12.75">
      <c r="A16" s="1" t="s">
        <v>1</v>
      </c>
      <c r="B16" s="2">
        <v>62783.95</v>
      </c>
      <c r="C16" s="2">
        <v>58785.07</v>
      </c>
      <c r="D16" s="2">
        <v>63076.94</v>
      </c>
      <c r="E16" s="2">
        <v>68653.02</v>
      </c>
      <c r="F16" s="2">
        <v>55364.89</v>
      </c>
      <c r="G16" s="2">
        <v>58145.02</v>
      </c>
      <c r="H16" s="2">
        <v>63524.36</v>
      </c>
      <c r="I16" s="2">
        <v>62685.18</v>
      </c>
      <c r="J16" s="2">
        <v>61661.82</v>
      </c>
    </row>
    <row r="17" spans="1:10" ht="12.75">
      <c r="A17" s="1" t="s">
        <v>15</v>
      </c>
      <c r="B17" s="2">
        <v>11271.17</v>
      </c>
      <c r="C17" s="2">
        <v>26577.62</v>
      </c>
      <c r="D17" s="2">
        <v>16039.99</v>
      </c>
      <c r="E17" s="2">
        <v>77000.53</v>
      </c>
      <c r="F17" s="2">
        <v>80344.32</v>
      </c>
      <c r="G17" s="2">
        <v>59094.81</v>
      </c>
      <c r="H17" s="2">
        <v>85811.94</v>
      </c>
      <c r="I17" s="2">
        <v>84463.73</v>
      </c>
      <c r="J17" s="2">
        <v>241531.86</v>
      </c>
    </row>
    <row r="18" spans="1:10" ht="12.75">
      <c r="A18" s="1" t="s">
        <v>17</v>
      </c>
      <c r="B18" s="2">
        <v>64935.09</v>
      </c>
      <c r="C18" s="2">
        <v>32464.56</v>
      </c>
      <c r="D18" s="2">
        <v>64929.12</v>
      </c>
      <c r="E18" s="2">
        <v>64929.12</v>
      </c>
      <c r="F18" s="2">
        <v>32464.56</v>
      </c>
      <c r="G18" s="2"/>
      <c r="H18" s="2"/>
      <c r="I18" s="2">
        <v>9186.5</v>
      </c>
      <c r="J18" s="2">
        <v>104358.15</v>
      </c>
    </row>
    <row r="19" spans="1:10" ht="12.75">
      <c r="A19" s="1" t="s">
        <v>14</v>
      </c>
      <c r="B19" s="2"/>
      <c r="C19" s="2">
        <v>19744.65</v>
      </c>
      <c r="D19" s="2"/>
      <c r="E19" s="2"/>
      <c r="F19" s="2"/>
      <c r="G19" s="2"/>
      <c r="H19" s="2"/>
      <c r="I19" s="2"/>
      <c r="J19" s="2"/>
    </row>
    <row r="20" spans="1:10" ht="12.75">
      <c r="A20" s="1" t="s">
        <v>8</v>
      </c>
      <c r="B20" s="2">
        <v>200</v>
      </c>
      <c r="C20" s="2">
        <v>373.18</v>
      </c>
      <c r="D20" s="2">
        <v>173.19</v>
      </c>
      <c r="E20" s="2">
        <v>722.32</v>
      </c>
      <c r="F20" s="2">
        <v>563.91</v>
      </c>
      <c r="G20" s="2">
        <v>939.85</v>
      </c>
      <c r="H20" s="2">
        <v>375.94</v>
      </c>
      <c r="I20" s="2">
        <v>187.97</v>
      </c>
      <c r="J20" s="2">
        <v>895.51</v>
      </c>
    </row>
    <row r="21" spans="1:10" ht="12.75">
      <c r="A21" s="1" t="s">
        <v>2</v>
      </c>
      <c r="B21" s="2">
        <v>878.21</v>
      </c>
      <c r="C21" s="2">
        <v>395.1</v>
      </c>
      <c r="D21" s="2">
        <v>28.01</v>
      </c>
      <c r="E21" s="2"/>
      <c r="F21" s="2"/>
      <c r="G21" s="2"/>
      <c r="H21" s="2">
        <v>10.04</v>
      </c>
      <c r="I21" s="2"/>
      <c r="J21" s="2"/>
    </row>
    <row r="22" spans="1:10" ht="12.75">
      <c r="A22" s="1" t="s">
        <v>18</v>
      </c>
      <c r="B22" s="2">
        <v>19889.57</v>
      </c>
      <c r="C22" s="2">
        <v>23045.86</v>
      </c>
      <c r="D22" s="2">
        <v>22174.7</v>
      </c>
      <c r="E22" s="2">
        <v>27573.74</v>
      </c>
      <c r="F22" s="2">
        <v>29422.46</v>
      </c>
      <c r="G22" s="2">
        <v>29014.3</v>
      </c>
      <c r="H22" s="2">
        <v>35075.32</v>
      </c>
      <c r="I22" s="2">
        <v>32452.38</v>
      </c>
      <c r="J22" s="2">
        <v>33966.6</v>
      </c>
    </row>
    <row r="23" spans="1:10" ht="12.75">
      <c r="A23" s="1" t="s">
        <v>3</v>
      </c>
      <c r="B23" s="2">
        <v>1336.55</v>
      </c>
      <c r="C23" s="2">
        <v>1433.28</v>
      </c>
      <c r="D23" s="2">
        <v>957.71</v>
      </c>
      <c r="E23" s="2">
        <v>467.38</v>
      </c>
      <c r="F23" s="2">
        <v>511.1</v>
      </c>
      <c r="G23" s="2">
        <v>532.79</v>
      </c>
      <c r="H23" s="2">
        <v>2817.72</v>
      </c>
      <c r="I23" s="2">
        <v>2315.67</v>
      </c>
      <c r="J23" s="2">
        <v>222.97</v>
      </c>
    </row>
    <row r="24" spans="1:10" ht="12.75">
      <c r="A24" s="1" t="s">
        <v>33</v>
      </c>
      <c r="B24" s="2"/>
      <c r="C24" s="2"/>
      <c r="D24" s="2"/>
      <c r="E24" s="2"/>
      <c r="F24" s="2"/>
      <c r="G24" s="2"/>
      <c r="H24" s="2"/>
      <c r="I24" s="2"/>
      <c r="J24" s="2">
        <v>1082.8</v>
      </c>
    </row>
    <row r="25" spans="1:10" ht="12.75">
      <c r="A25" s="1" t="s">
        <v>16</v>
      </c>
      <c r="B25" s="2"/>
      <c r="C25" s="2"/>
      <c r="D25" s="2">
        <v>18496.69</v>
      </c>
      <c r="E25" s="2"/>
      <c r="F25" s="2">
        <v>29120.26</v>
      </c>
      <c r="G25" s="2">
        <v>4140.08</v>
      </c>
      <c r="H25" s="2">
        <v>13199.98</v>
      </c>
      <c r="I25" s="2"/>
      <c r="J25" s="2"/>
    </row>
    <row r="26" spans="1:10" s="3" customFormat="1" ht="12.75">
      <c r="A26" s="8" t="s">
        <v>11</v>
      </c>
      <c r="B26" s="4">
        <f aca="true" t="shared" si="1" ref="B26:J26">B9</f>
        <v>670323.63</v>
      </c>
      <c r="C26" s="4">
        <f t="shared" si="1"/>
        <v>598792.1500000001</v>
      </c>
      <c r="D26" s="4">
        <f t="shared" si="1"/>
        <v>593218.2299999999</v>
      </c>
      <c r="E26" s="4">
        <f t="shared" si="1"/>
        <v>653022.2999999999</v>
      </c>
      <c r="F26" s="4">
        <f t="shared" si="1"/>
        <v>627205.6600000001</v>
      </c>
      <c r="G26" s="4">
        <f t="shared" si="1"/>
        <v>546252.86</v>
      </c>
      <c r="H26" s="4">
        <f t="shared" si="1"/>
        <v>589769.8899999999</v>
      </c>
      <c r="I26" s="4">
        <f t="shared" si="1"/>
        <v>622124.06</v>
      </c>
      <c r="J26" s="4">
        <f t="shared" si="1"/>
        <v>910454.38</v>
      </c>
    </row>
    <row r="27" spans="1:10" ht="12.75">
      <c r="A27" s="6" t="s">
        <v>13</v>
      </c>
      <c r="B27" s="2">
        <f aca="true" t="shared" si="2" ref="B27:J27">B26-B28</f>
        <v>606003.13</v>
      </c>
      <c r="C27" s="2">
        <f t="shared" si="2"/>
        <v>538200.6200000001</v>
      </c>
      <c r="D27" s="2">
        <f t="shared" si="2"/>
        <v>510513.69999999984</v>
      </c>
      <c r="E27" s="2">
        <f t="shared" si="2"/>
        <v>583179.58</v>
      </c>
      <c r="F27" s="2">
        <f t="shared" si="2"/>
        <v>541645.5000000001</v>
      </c>
      <c r="G27" s="2">
        <f t="shared" si="2"/>
        <v>482495.12</v>
      </c>
      <c r="H27" s="2">
        <f t="shared" si="2"/>
        <v>509851.8899999999</v>
      </c>
      <c r="I27" s="2">
        <f t="shared" si="2"/>
        <v>556935.2400000001</v>
      </c>
      <c r="J27" s="2">
        <f t="shared" si="2"/>
        <v>846591.28</v>
      </c>
    </row>
    <row r="28" spans="1:10" ht="12.75">
      <c r="A28" s="6" t="s">
        <v>12</v>
      </c>
      <c r="B28" s="10">
        <f aca="true" t="shared" si="3" ref="B28:J28">B16+B20+B23+B25</f>
        <v>64320.5</v>
      </c>
      <c r="C28" s="10">
        <f t="shared" si="3"/>
        <v>60591.53</v>
      </c>
      <c r="D28" s="10">
        <f t="shared" si="3"/>
        <v>82704.53</v>
      </c>
      <c r="E28" s="10">
        <f t="shared" si="3"/>
        <v>69842.72000000002</v>
      </c>
      <c r="F28" s="10">
        <f t="shared" si="3"/>
        <v>85560.16</v>
      </c>
      <c r="G28" s="10">
        <f t="shared" si="3"/>
        <v>63757.74</v>
      </c>
      <c r="H28" s="10">
        <f t="shared" si="3"/>
        <v>79918</v>
      </c>
      <c r="I28" s="10">
        <f t="shared" si="3"/>
        <v>65188.82</v>
      </c>
      <c r="J28" s="10">
        <f>J16+J20+J23+J24+J25</f>
        <v>63863.100000000006</v>
      </c>
    </row>
    <row r="31" spans="1:10" s="5" customFormat="1" ht="44.25" customHeight="1">
      <c r="A31" s="7" t="s">
        <v>0</v>
      </c>
      <c r="B31" s="12" t="s">
        <v>29</v>
      </c>
      <c r="C31" s="12" t="s">
        <v>30</v>
      </c>
      <c r="D31" s="12" t="s">
        <v>31</v>
      </c>
      <c r="E31" s="13"/>
      <c r="F31" s="13"/>
      <c r="G31" s="13"/>
      <c r="H31" s="13"/>
      <c r="I31" s="13"/>
      <c r="J31" s="13"/>
    </row>
    <row r="32" spans="1:4" ht="25.5">
      <c r="A32" s="9" t="s">
        <v>10</v>
      </c>
      <c r="B32" s="4">
        <f>SUM(B34:B48)</f>
        <v>902386.9599999998</v>
      </c>
      <c r="C32" s="4">
        <f>SUM(C34:C48)</f>
        <v>937036.6199999999</v>
      </c>
      <c r="D32" s="4">
        <f>SUM(D34:D48)</f>
        <v>1009830.0299999999</v>
      </c>
    </row>
    <row r="33" spans="1:4" ht="12.75">
      <c r="A33" s="8" t="s">
        <v>9</v>
      </c>
      <c r="B33" s="4"/>
      <c r="C33" s="4"/>
      <c r="D33" s="4"/>
    </row>
    <row r="34" spans="1:4" ht="12.75">
      <c r="A34" s="1" t="s">
        <v>4</v>
      </c>
      <c r="B34" s="2">
        <f>473544.54-B35-B36-B37</f>
        <v>433058.81999999995</v>
      </c>
      <c r="C34" s="2">
        <f>487740.98-C35-C36-C37</f>
        <v>445700.77999999997</v>
      </c>
      <c r="D34" s="2">
        <f>468314.05-D35-D36-D37</f>
        <v>424220.38999999996</v>
      </c>
    </row>
    <row r="35" spans="1:4" ht="12.75">
      <c r="A35" s="1" t="s">
        <v>5</v>
      </c>
      <c r="B35" s="2">
        <v>3099.65</v>
      </c>
      <c r="C35" s="2">
        <v>5303.2</v>
      </c>
      <c r="D35" s="2">
        <v>4804.56</v>
      </c>
    </row>
    <row r="36" spans="1:4" ht="12.75">
      <c r="A36" s="1" t="s">
        <v>6</v>
      </c>
      <c r="B36" s="2">
        <v>34861.02</v>
      </c>
      <c r="C36" s="2">
        <v>33200.08</v>
      </c>
      <c r="D36" s="2">
        <v>35381.76</v>
      </c>
    </row>
    <row r="37" spans="1:4" ht="12.75">
      <c r="A37" s="1" t="s">
        <v>7</v>
      </c>
      <c r="B37" s="2">
        <v>2525.05</v>
      </c>
      <c r="C37" s="2">
        <v>3536.92</v>
      </c>
      <c r="D37" s="2">
        <v>3907.34</v>
      </c>
    </row>
    <row r="38" spans="1:4" ht="12.75">
      <c r="A38" s="1" t="s">
        <v>32</v>
      </c>
      <c r="B38" s="2">
        <v>121855.16</v>
      </c>
      <c r="C38" s="2">
        <v>157564.96</v>
      </c>
      <c r="D38" s="2">
        <v>210103.43</v>
      </c>
    </row>
    <row r="39" spans="1:4" ht="12.75">
      <c r="A39" s="1" t="s">
        <v>1</v>
      </c>
      <c r="B39" s="2">
        <v>68340.2</v>
      </c>
      <c r="C39" s="2">
        <v>68340.2</v>
      </c>
      <c r="D39" s="2">
        <v>68340.17</v>
      </c>
    </row>
    <row r="40" spans="1:4" ht="12.75">
      <c r="A40" s="1" t="s">
        <v>15</v>
      </c>
      <c r="B40" s="2">
        <v>59847.02</v>
      </c>
      <c r="C40" s="2">
        <v>72368.1</v>
      </c>
      <c r="D40" s="2">
        <v>78985.13</v>
      </c>
    </row>
    <row r="41" spans="1:4" ht="12.75">
      <c r="A41" s="1" t="s">
        <v>17</v>
      </c>
      <c r="B41" s="2">
        <v>145927.89</v>
      </c>
      <c r="C41" s="2">
        <v>123013.48</v>
      </c>
      <c r="D41" s="2">
        <v>146564.86</v>
      </c>
    </row>
    <row r="42" spans="1:4" ht="12.75">
      <c r="A42" s="1" t="s">
        <v>14</v>
      </c>
      <c r="B42" s="2"/>
      <c r="C42" s="2"/>
      <c r="D42" s="2"/>
    </row>
    <row r="43" spans="1:4" ht="12.75">
      <c r="A43" s="1" t="s">
        <v>8</v>
      </c>
      <c r="B43" s="2">
        <v>519.57</v>
      </c>
      <c r="C43" s="2">
        <v>346.38</v>
      </c>
      <c r="D43" s="2">
        <v>173.19</v>
      </c>
    </row>
    <row r="44" spans="1:4" ht="12.75">
      <c r="A44" s="1" t="s">
        <v>2</v>
      </c>
      <c r="B44" s="2">
        <v>100.89</v>
      </c>
      <c r="C44" s="2"/>
      <c r="D44" s="2"/>
    </row>
    <row r="45" spans="1:4" ht="12.75">
      <c r="A45" s="1" t="s">
        <v>18</v>
      </c>
      <c r="B45" s="2">
        <v>30855.29</v>
      </c>
      <c r="C45" s="2">
        <v>24205.28</v>
      </c>
      <c r="D45" s="2">
        <v>34916.21</v>
      </c>
    </row>
    <row r="46" spans="1:4" ht="12.75">
      <c r="A46" s="1" t="s">
        <v>3</v>
      </c>
      <c r="B46" s="2">
        <v>291.57</v>
      </c>
      <c r="C46" s="2">
        <v>422.04</v>
      </c>
      <c r="D46" s="2">
        <v>295.72</v>
      </c>
    </row>
    <row r="47" spans="1:4" ht="12.75">
      <c r="A47" s="1" t="s">
        <v>33</v>
      </c>
      <c r="B47" s="2">
        <v>1104.83</v>
      </c>
      <c r="C47" s="2">
        <v>3035.2</v>
      </c>
      <c r="D47" s="2">
        <v>2137.27</v>
      </c>
    </row>
    <row r="48" spans="1:4" ht="12.75">
      <c r="A48" s="1" t="s">
        <v>16</v>
      </c>
      <c r="B48" s="2"/>
      <c r="C48" s="2"/>
      <c r="D48" s="2"/>
    </row>
    <row r="49" spans="1:4" ht="12.75">
      <c r="A49" s="8" t="s">
        <v>11</v>
      </c>
      <c r="B49" s="4">
        <f>B32</f>
        <v>902386.9599999998</v>
      </c>
      <c r="C49" s="4">
        <f>C32</f>
        <v>937036.6199999999</v>
      </c>
      <c r="D49" s="4">
        <f>D32</f>
        <v>1009830.0299999999</v>
      </c>
    </row>
    <row r="50" spans="1:4" ht="12.75">
      <c r="A50" s="6" t="s">
        <v>13</v>
      </c>
      <c r="B50" s="2">
        <f>B49-B51</f>
        <v>832130.7899999998</v>
      </c>
      <c r="C50" s="2">
        <f>C49-C51</f>
        <v>864892.7999999999</v>
      </c>
      <c r="D50" s="2">
        <f>D49-D51</f>
        <v>938883.6799999999</v>
      </c>
    </row>
    <row r="51" spans="1:4" ht="12.75">
      <c r="A51" s="6" t="s">
        <v>12</v>
      </c>
      <c r="B51" s="10">
        <f>B39+B43+B46+B47+B48</f>
        <v>70256.17000000001</v>
      </c>
      <c r="C51" s="10">
        <f>C39+C43+C46+C47+C48</f>
        <v>72143.81999999999</v>
      </c>
      <c r="D51" s="10">
        <f>D39+D43+D46+D47+D48</f>
        <v>70946.35</v>
      </c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2022-08-25T12:26:05Z</cp:lastPrinted>
  <dcterms:created xsi:type="dcterms:W3CDTF">2013-07-01T07:06:16Z</dcterms:created>
  <dcterms:modified xsi:type="dcterms:W3CDTF">2022-08-28T14:36:35Z</dcterms:modified>
  <cp:category/>
  <cp:version/>
  <cp:contentType/>
  <cp:contentStatus/>
</cp:coreProperties>
</file>