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<sst xmlns="http://schemas.openxmlformats.org/spreadsheetml/2006/main" count="55" uniqueCount="34">
  <si>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</si>
  <si>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</si>
  <si>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</si>
  <si>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</si>
  <si>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</si>
  <si>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</si>
  <si>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</si>
  <si>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</si>
  <si>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</si>
  <si>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</si>
  <si>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</si>
  <si>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</si>
  <si>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</si>
  <si>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</si>
  <si>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</si>
  <si>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</si>
  <si>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ATI</t>
  </si>
  <si>
    <t>PNS ONCOLOGIE COST-VOLUM CJAS</t>
  </si>
  <si>
    <t>PNS HEMODIALIZA CJAS</t>
  </si>
  <si>
    <t xml:space="preserve">IANUARIE </t>
  </si>
  <si>
    <t>FEBRUARIE</t>
  </si>
  <si>
    <t xml:space="preserve">MARTIE </t>
  </si>
  <si>
    <t>APRILIE</t>
  </si>
  <si>
    <t xml:space="preserve">MAI </t>
  </si>
  <si>
    <t xml:space="preserve">IUNIE </t>
  </si>
  <si>
    <t>COVID - 19</t>
  </si>
  <si>
    <t>PNS AP-IE/RE</t>
  </si>
  <si>
    <t>CONSUM MEDICAMENTE 2022</t>
  </si>
  <si>
    <t xml:space="preserve">IULIE </t>
  </si>
  <si>
    <t>AUGUST</t>
  </si>
  <si>
    <t>SEPTEMBRIE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</si>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</sst>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7</xdr:col>
      <xdr:colOff>266700</xdr:colOff>
      <xdr:row>7</xdr:row>
      <xdr:rowOff>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7591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55"/>
  <sheetViews>
    <sheetView tabSelected="1" zoomScalePageLayoutView="0" workbookViewId="0" topLeftCell="A7">
      <selection activeCell="P30" sqref="P30"/>
    </sheetView>
  </sheetViews>
  <sheetFormatPr defaultColWidth="9.140625" defaultRowHeight="12.75"/>
  <cols>
    <col min="1" max="1" width="34.140625" style="0" customWidth="1"/>
    <col min="2" max="3" width="12.7109375" style="0" customWidth="1"/>
    <col min="4" max="4" width="14.7109375" style="0" customWidth="1"/>
    <col min="5" max="9" width="12.7109375" style="0" customWidth="1"/>
    <col min="10" max="10" width="13.57421875" style="0" customWidth="1"/>
  </cols>
  <sheetData>
    <row r="6" ht="15.75">
      <c r="A6" s="13">
        <v>2019</v>
      </c>
    </row>
    <row r="7" ht="12.75" customHeight="1">
      <c r="A7" s="11"/>
    </row>
    <row r="8" ht="12.75" customHeight="1">
      <c r="A8" s="11"/>
    </row>
    <row r="9" spans="1:8" ht="12.75" customHeight="1">
      <c r="A9" s="11"/>
      <c r="H9" s="14" t="s">
        <v>27</v>
      </c>
    </row>
    <row r="10" ht="12.75" customHeight="1">
      <c r="A10" s="11"/>
    </row>
    <row r="11" spans="1:10" s="5" customFormat="1" ht="44.25" customHeight="1">
      <c r="A11" s="7" t="s">
        <v>0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28</v>
      </c>
      <c r="I11" s="12" t="s">
        <v>29</v>
      </c>
      <c r="J11" s="12" t="s">
        <v>30</v>
      </c>
    </row>
    <row r="12" spans="1:10" s="3" customFormat="1" ht="25.5">
      <c r="A12" s="9" t="s">
        <v>10</v>
      </c>
      <c r="B12" s="4">
        <f aca="true" t="shared" si="0" ref="B12:G12">SUM(B14:B28)</f>
        <v>1124950.25</v>
      </c>
      <c r="C12" s="4">
        <f t="shared" si="0"/>
        <v>1504586.2000000002</v>
      </c>
      <c r="D12" s="4">
        <f t="shared" si="0"/>
        <v>1433046.9800000002</v>
      </c>
      <c r="E12" s="4">
        <f t="shared" si="0"/>
        <v>1149983.7500000002</v>
      </c>
      <c r="F12" s="4">
        <f t="shared" si="0"/>
        <v>1122959.41</v>
      </c>
      <c r="G12" s="4">
        <f t="shared" si="0"/>
        <v>1168216.4600000004</v>
      </c>
      <c r="H12" s="4">
        <f>SUM(H14:H28)</f>
        <v>1396571.9899999998</v>
      </c>
      <c r="I12" s="4">
        <f>SUM(I14:I28)</f>
        <v>1536818.36</v>
      </c>
      <c r="J12" s="4">
        <f>SUM(J14:J28)</f>
        <v>1254780.86</v>
      </c>
    </row>
    <row r="13" spans="1:10" s="3" customFormat="1" ht="12.75">
      <c r="A13" s="8" t="s">
        <v>9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1" t="s">
        <v>4</v>
      </c>
      <c r="B14" s="2">
        <f>419010.95-B15-B16-B17</f>
        <v>386402.6</v>
      </c>
      <c r="C14" s="2">
        <f>510812.42-C15-C16-C17</f>
        <v>472265.08</v>
      </c>
      <c r="D14" s="2">
        <f>518935.17-D15-D16-D17</f>
        <v>473748.3</v>
      </c>
      <c r="E14" s="2">
        <f>592662.47-E15-E16-E17</f>
        <v>555587.7</v>
      </c>
      <c r="F14" s="2">
        <f>571008.71-F15-F16-F17</f>
        <v>526245.1399999999</v>
      </c>
      <c r="G14" s="2">
        <f>473131.28-G15-G16-G17</f>
        <v>432385.26</v>
      </c>
      <c r="H14" s="2">
        <f>509591.05</f>
        <v>509591.05</v>
      </c>
      <c r="I14" s="2">
        <f>604059.2-I15-I16-I17</f>
        <v>542858.75</v>
      </c>
      <c r="J14" s="2">
        <f>529802.04-J15-J16-J17</f>
        <v>483091.16000000003</v>
      </c>
    </row>
    <row r="15" spans="1:10" ht="12.75">
      <c r="A15" s="1" t="s">
        <v>5</v>
      </c>
      <c r="B15" s="2">
        <v>3259.34</v>
      </c>
      <c r="C15" s="2">
        <v>1973.23</v>
      </c>
      <c r="D15" s="2">
        <v>3690.93</v>
      </c>
      <c r="E15" s="2">
        <v>1769.22</v>
      </c>
      <c r="F15" s="2">
        <v>1770.53</v>
      </c>
      <c r="G15" s="2">
        <v>1429.71</v>
      </c>
      <c r="H15" s="2">
        <v>1667.3</v>
      </c>
      <c r="I15" s="2">
        <v>2644.17</v>
      </c>
      <c r="J15" s="2">
        <v>1596.49</v>
      </c>
    </row>
    <row r="16" spans="1:10" ht="12.75">
      <c r="A16" s="1" t="s">
        <v>6</v>
      </c>
      <c r="B16" s="2">
        <v>27403.69</v>
      </c>
      <c r="C16" s="2">
        <v>34840.44</v>
      </c>
      <c r="D16" s="2">
        <v>39576.85</v>
      </c>
      <c r="E16" s="2">
        <v>34244.74</v>
      </c>
      <c r="F16" s="2">
        <v>41849.62</v>
      </c>
      <c r="G16" s="2">
        <v>37406.23</v>
      </c>
      <c r="H16" s="2">
        <v>43701.48</v>
      </c>
      <c r="I16" s="2">
        <v>54684.7</v>
      </c>
      <c r="J16" s="2">
        <v>42864.33</v>
      </c>
    </row>
    <row r="17" spans="1:10" ht="12.75">
      <c r="A17" s="1" t="s">
        <v>7</v>
      </c>
      <c r="B17" s="2">
        <v>1945.32</v>
      </c>
      <c r="C17" s="2">
        <v>1733.67</v>
      </c>
      <c r="D17" s="2">
        <v>1919.09</v>
      </c>
      <c r="E17" s="2">
        <v>1060.81</v>
      </c>
      <c r="F17" s="2">
        <v>1143.42</v>
      </c>
      <c r="G17" s="2">
        <v>1910.08</v>
      </c>
      <c r="H17" s="2">
        <v>2969.26</v>
      </c>
      <c r="I17" s="2">
        <v>3871.58</v>
      </c>
      <c r="J17" s="2">
        <v>2250.06</v>
      </c>
    </row>
    <row r="18" spans="1:10" ht="12.75">
      <c r="A18" s="1" t="s">
        <v>25</v>
      </c>
      <c r="B18" s="2">
        <v>358792.16</v>
      </c>
      <c r="C18" s="2">
        <v>644120.75</v>
      </c>
      <c r="D18" s="2">
        <v>406059.21</v>
      </c>
      <c r="E18" s="2">
        <v>125499.15</v>
      </c>
      <c r="F18" s="2">
        <v>51677.26</v>
      </c>
      <c r="G18" s="2">
        <v>88250.31</v>
      </c>
      <c r="H18" s="2">
        <v>307779.76</v>
      </c>
      <c r="I18" s="2">
        <v>384692.5</v>
      </c>
      <c r="J18" s="2">
        <v>120019.21</v>
      </c>
    </row>
    <row r="19" spans="1:10" ht="12.75">
      <c r="A19" s="1" t="s">
        <v>1</v>
      </c>
      <c r="B19" s="2">
        <v>85115.5</v>
      </c>
      <c r="C19" s="2">
        <v>87650.09</v>
      </c>
      <c r="D19" s="2">
        <v>84135.8</v>
      </c>
      <c r="E19" s="2">
        <v>87041.47</v>
      </c>
      <c r="F19" s="2">
        <v>87304.29</v>
      </c>
      <c r="G19" s="2">
        <v>87809.67</v>
      </c>
      <c r="H19" s="2">
        <v>82815.38</v>
      </c>
      <c r="I19" s="2">
        <v>86743.45</v>
      </c>
      <c r="J19" s="2">
        <v>83284.36</v>
      </c>
    </row>
    <row r="20" spans="1:10" ht="12.75">
      <c r="A20" s="1" t="s">
        <v>15</v>
      </c>
      <c r="B20" s="2">
        <v>90859.35</v>
      </c>
      <c r="C20" s="2">
        <v>57623.43</v>
      </c>
      <c r="D20" s="2">
        <v>149669.58</v>
      </c>
      <c r="E20" s="2">
        <v>120757.69</v>
      </c>
      <c r="F20" s="2">
        <v>133476.97</v>
      </c>
      <c r="G20" s="2">
        <v>217230.94</v>
      </c>
      <c r="H20" s="2">
        <v>120024.24</v>
      </c>
      <c r="I20" s="2">
        <v>195077.55</v>
      </c>
      <c r="J20" s="2">
        <v>115024.79</v>
      </c>
    </row>
    <row r="21" spans="1:10" ht="12.75">
      <c r="A21" s="1" t="s">
        <v>17</v>
      </c>
      <c r="B21" s="2">
        <v>139862.78</v>
      </c>
      <c r="C21" s="2">
        <v>165785.04</v>
      </c>
      <c r="D21" s="2">
        <v>236421.63</v>
      </c>
      <c r="E21" s="2">
        <v>179920.08</v>
      </c>
      <c r="F21" s="2">
        <v>232039.73</v>
      </c>
      <c r="G21" s="2">
        <v>262695.12</v>
      </c>
      <c r="H21" s="2">
        <v>284040.96</v>
      </c>
      <c r="I21" s="2">
        <v>219282.53</v>
      </c>
      <c r="J21" s="2">
        <v>347791.97</v>
      </c>
    </row>
    <row r="22" spans="1:10" ht="12.75">
      <c r="A22" s="1" t="s">
        <v>14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1" t="s">
        <v>8</v>
      </c>
      <c r="B23" s="2">
        <v>407.66</v>
      </c>
      <c r="C23" s="2"/>
      <c r="D23" s="2"/>
      <c r="E23" s="2"/>
      <c r="F23" s="2">
        <v>215.16</v>
      </c>
      <c r="G23" s="2">
        <v>215.17</v>
      </c>
      <c r="H23" s="2">
        <v>215.17</v>
      </c>
      <c r="I23" s="2">
        <v>645.49</v>
      </c>
      <c r="J23" s="2">
        <v>215.17</v>
      </c>
    </row>
    <row r="24" spans="1:10" ht="12.75">
      <c r="A24" s="1" t="s">
        <v>2</v>
      </c>
      <c r="B24" s="2">
        <v>228.06</v>
      </c>
      <c r="C24" s="2">
        <v>243.37</v>
      </c>
      <c r="D24" s="2">
        <v>18.09</v>
      </c>
      <c r="E24" s="2">
        <v>51.74</v>
      </c>
      <c r="F24" s="2">
        <v>817.1</v>
      </c>
      <c r="G24" s="2">
        <v>55.25</v>
      </c>
      <c r="H24" s="2">
        <v>110.51</v>
      </c>
      <c r="I24" s="2"/>
      <c r="J24" s="2">
        <v>110.1</v>
      </c>
    </row>
    <row r="25" spans="1:10" ht="12.75">
      <c r="A25" s="1" t="s">
        <v>18</v>
      </c>
      <c r="B25" s="2">
        <v>25748.69</v>
      </c>
      <c r="C25" s="2">
        <v>35755.61</v>
      </c>
      <c r="D25" s="2">
        <v>36729.55</v>
      </c>
      <c r="E25" s="2">
        <v>38378.31</v>
      </c>
      <c r="F25" s="2">
        <v>44499.91</v>
      </c>
      <c r="G25" s="2">
        <v>36080.35</v>
      </c>
      <c r="H25" s="2">
        <v>42139.38</v>
      </c>
      <c r="I25" s="2">
        <v>43001.74</v>
      </c>
      <c r="J25" s="2">
        <v>49157.44</v>
      </c>
    </row>
    <row r="26" spans="1:10" ht="12.75">
      <c r="A26" s="1" t="s">
        <v>26</v>
      </c>
      <c r="B26" s="2">
        <v>4201.29</v>
      </c>
      <c r="C26" s="2">
        <v>2042.68</v>
      </c>
      <c r="D26" s="2">
        <v>517.03</v>
      </c>
      <c r="E26" s="2">
        <v>2132.09</v>
      </c>
      <c r="F26" s="2">
        <v>927.07</v>
      </c>
      <c r="G26" s="2">
        <v>1577.02</v>
      </c>
      <c r="H26" s="2">
        <v>437.84</v>
      </c>
      <c r="I26" s="2">
        <v>644.92</v>
      </c>
      <c r="J26" s="2">
        <v>177.17</v>
      </c>
    </row>
    <row r="27" spans="1:10" ht="12.75">
      <c r="A27" s="1" t="s">
        <v>3</v>
      </c>
      <c r="B27" s="2">
        <v>723.81</v>
      </c>
      <c r="C27" s="2">
        <v>552.81</v>
      </c>
      <c r="D27" s="2">
        <v>560.92</v>
      </c>
      <c r="E27" s="2">
        <v>1408.66</v>
      </c>
      <c r="F27" s="2">
        <v>993.21</v>
      </c>
      <c r="G27" s="2">
        <v>1017.79</v>
      </c>
      <c r="H27" s="2">
        <v>1079.66</v>
      </c>
      <c r="I27" s="2">
        <v>1805.86</v>
      </c>
      <c r="J27" s="2">
        <v>1915.03</v>
      </c>
    </row>
    <row r="28" spans="1:10" ht="12.75">
      <c r="A28" s="1" t="s">
        <v>16</v>
      </c>
      <c r="B28" s="2"/>
      <c r="C28" s="2"/>
      <c r="D28" s="2"/>
      <c r="E28" s="2">
        <v>2132.09</v>
      </c>
      <c r="F28" s="2"/>
      <c r="G28" s="2">
        <v>153.56</v>
      </c>
      <c r="H28" s="2"/>
      <c r="I28" s="2">
        <v>865.12</v>
      </c>
      <c r="J28" s="2">
        <v>7283.58</v>
      </c>
    </row>
    <row r="29" spans="1:10" s="3" customFormat="1" ht="12.75">
      <c r="A29" s="8" t="s">
        <v>11</v>
      </c>
      <c r="B29" s="4">
        <f aca="true" t="shared" si="1" ref="B29:G29">B12</f>
        <v>1124950.25</v>
      </c>
      <c r="C29" s="4">
        <f t="shared" si="1"/>
        <v>1504586.2000000002</v>
      </c>
      <c r="D29" s="4">
        <f t="shared" si="1"/>
        <v>1433046.9800000002</v>
      </c>
      <c r="E29" s="4">
        <f t="shared" si="1"/>
        <v>1149983.7500000002</v>
      </c>
      <c r="F29" s="4">
        <f t="shared" si="1"/>
        <v>1122959.41</v>
      </c>
      <c r="G29" s="4">
        <f t="shared" si="1"/>
        <v>1168216.4600000004</v>
      </c>
      <c r="H29" s="4">
        <f>H12</f>
        <v>1396571.9899999998</v>
      </c>
      <c r="I29" s="4">
        <f>I12</f>
        <v>1536818.36</v>
      </c>
      <c r="J29" s="4">
        <f>J12</f>
        <v>1254780.86</v>
      </c>
    </row>
    <row r="30" spans="1:10" ht="12.75">
      <c r="A30" s="6" t="s">
        <v>13</v>
      </c>
      <c r="B30" s="2">
        <f aca="true" t="shared" si="2" ref="B30:G30">B29-B31</f>
        <v>1034501.99</v>
      </c>
      <c r="C30" s="2">
        <f t="shared" si="2"/>
        <v>1414340.62</v>
      </c>
      <c r="D30" s="2">
        <f t="shared" si="2"/>
        <v>1347833.2300000002</v>
      </c>
      <c r="E30" s="2">
        <f t="shared" si="2"/>
        <v>1057269.4400000002</v>
      </c>
      <c r="F30" s="2">
        <f t="shared" si="2"/>
        <v>1033519.6799999999</v>
      </c>
      <c r="G30" s="2">
        <f t="shared" si="2"/>
        <v>1077443.2500000005</v>
      </c>
      <c r="H30" s="2">
        <f>H29-H31</f>
        <v>1312023.9399999997</v>
      </c>
      <c r="I30" s="2">
        <f>I29-I31</f>
        <v>1446113.52</v>
      </c>
      <c r="J30" s="2">
        <f>J29-J31</f>
        <v>1161905.55</v>
      </c>
    </row>
    <row r="31" spans="1:10" ht="12.75">
      <c r="A31" s="6" t="s">
        <v>12</v>
      </c>
      <c r="B31" s="10">
        <f aca="true" t="shared" si="3" ref="B31:G31">B19+B23+B26+B27+B28</f>
        <v>90448.26</v>
      </c>
      <c r="C31" s="10">
        <f t="shared" si="3"/>
        <v>90245.57999999999</v>
      </c>
      <c r="D31" s="10">
        <f t="shared" si="3"/>
        <v>85213.75</v>
      </c>
      <c r="E31" s="10">
        <f t="shared" si="3"/>
        <v>92714.31</v>
      </c>
      <c r="F31" s="10">
        <f t="shared" si="3"/>
        <v>89439.73000000001</v>
      </c>
      <c r="G31" s="10">
        <f t="shared" si="3"/>
        <v>90773.20999999999</v>
      </c>
      <c r="H31" s="10">
        <f>H19+H23+H26+H27+H28</f>
        <v>84548.05</v>
      </c>
      <c r="I31" s="10">
        <f>I19+I23+I26+I27+I28</f>
        <v>90704.84</v>
      </c>
      <c r="J31" s="10">
        <f>J19+J23+J26+J27+J28</f>
        <v>92875.31</v>
      </c>
    </row>
    <row r="35" spans="1:4" ht="44.25" customHeight="1">
      <c r="A35" s="7" t="s">
        <v>0</v>
      </c>
      <c r="B35" s="12" t="s">
        <v>31</v>
      </c>
      <c r="C35" s="12" t="s">
        <v>32</v>
      </c>
      <c r="D35" s="12" t="s">
        <v>33</v>
      </c>
    </row>
    <row r="36" spans="1:4" ht="25.5">
      <c r="A36" s="9" t="s">
        <v>10</v>
      </c>
      <c r="B36" s="4">
        <f>SUM(B38:B52)</f>
        <v>957504.9099999999</v>
      </c>
      <c r="C36" s="4">
        <f>SUM(C38:C52)</f>
        <v>1182309.4499999997</v>
      </c>
      <c r="D36" s="4">
        <f>SUM(D38:D52)</f>
        <v>1166541.0499999998</v>
      </c>
    </row>
    <row r="37" spans="1:4" ht="12.75">
      <c r="A37" s="8" t="s">
        <v>9</v>
      </c>
      <c r="B37" s="4"/>
      <c r="C37" s="4"/>
      <c r="D37" s="4"/>
    </row>
    <row r="38" spans="1:4" ht="12.75">
      <c r="A38" s="1" t="s">
        <v>4</v>
      </c>
      <c r="B38" s="2">
        <f>511966.63-B39-B40-B41</f>
        <v>468180.58999999997</v>
      </c>
      <c r="C38" s="2">
        <f>612545.44-C39-C40-C41</f>
        <v>558484.11</v>
      </c>
      <c r="D38" s="2">
        <f>642218.82-D39-D40-D41</f>
        <v>614583.42</v>
      </c>
    </row>
    <row r="39" spans="1:4" ht="12.75">
      <c r="A39" s="1" t="s">
        <v>5</v>
      </c>
      <c r="B39" s="2">
        <v>1613.15</v>
      </c>
      <c r="C39" s="2">
        <v>1944.25</v>
      </c>
      <c r="D39" s="2">
        <v>2922.22</v>
      </c>
    </row>
    <row r="40" spans="1:4" ht="12.75">
      <c r="A40" s="1" t="s">
        <v>6</v>
      </c>
      <c r="B40" s="2">
        <v>39769.13</v>
      </c>
      <c r="C40" s="2">
        <v>49768.49</v>
      </c>
      <c r="D40" s="2">
        <v>21742.74</v>
      </c>
    </row>
    <row r="41" spans="1:4" ht="12.75">
      <c r="A41" s="1" t="s">
        <v>7</v>
      </c>
      <c r="B41" s="2">
        <v>2403.76</v>
      </c>
      <c r="C41" s="2">
        <v>2348.59</v>
      </c>
      <c r="D41" s="2">
        <v>2970.44</v>
      </c>
    </row>
    <row r="42" spans="1:4" ht="12.75">
      <c r="A42" s="1" t="s">
        <v>25</v>
      </c>
      <c r="B42" s="2">
        <v>49377.09</v>
      </c>
      <c r="C42" s="2">
        <v>58003.11</v>
      </c>
      <c r="D42" s="2">
        <v>35262.07</v>
      </c>
    </row>
    <row r="43" spans="1:4" ht="12.75">
      <c r="A43" s="1" t="s">
        <v>1</v>
      </c>
      <c r="B43" s="2">
        <v>76488.45</v>
      </c>
      <c r="C43" s="2">
        <v>89290.62</v>
      </c>
      <c r="D43" s="2">
        <v>80212.49</v>
      </c>
    </row>
    <row r="44" spans="1:4" ht="12.75">
      <c r="A44" s="1" t="s">
        <v>15</v>
      </c>
      <c r="B44" s="2">
        <v>45066.87</v>
      </c>
      <c r="C44" s="2">
        <v>89049.53</v>
      </c>
      <c r="D44" s="2">
        <v>116581.17</v>
      </c>
    </row>
    <row r="45" spans="1:4" ht="12.75">
      <c r="A45" s="1" t="s">
        <v>17</v>
      </c>
      <c r="B45" s="2">
        <v>214706.51</v>
      </c>
      <c r="C45" s="2">
        <v>259333.54</v>
      </c>
      <c r="D45" s="2">
        <v>229892.41</v>
      </c>
    </row>
    <row r="46" spans="1:4" ht="12.75">
      <c r="A46" s="1" t="s">
        <v>14</v>
      </c>
      <c r="B46" s="2"/>
      <c r="C46" s="2"/>
      <c r="D46" s="2"/>
    </row>
    <row r="47" spans="1:4" ht="12.75">
      <c r="A47" s="1" t="s">
        <v>8</v>
      </c>
      <c r="B47" s="2"/>
      <c r="C47" s="2">
        <v>215.16</v>
      </c>
      <c r="D47" s="2">
        <v>645.5</v>
      </c>
    </row>
    <row r="48" spans="1:4" ht="12.75">
      <c r="A48" s="1" t="s">
        <v>2</v>
      </c>
      <c r="B48" s="2">
        <v>47.61</v>
      </c>
      <c r="C48" s="2">
        <v>410.17</v>
      </c>
      <c r="D48" s="2">
        <v>385.97</v>
      </c>
    </row>
    <row r="49" spans="1:4" ht="12.75">
      <c r="A49" s="1" t="s">
        <v>18</v>
      </c>
      <c r="B49" s="2">
        <v>43647.06</v>
      </c>
      <c r="C49" s="2">
        <v>43417.38</v>
      </c>
      <c r="D49" s="2">
        <v>37994.74</v>
      </c>
    </row>
    <row r="50" spans="1:4" ht="12.75">
      <c r="A50" s="1" t="s">
        <v>26</v>
      </c>
      <c r="B50" s="2">
        <v>656.7</v>
      </c>
      <c r="C50" s="2">
        <v>406.9</v>
      </c>
      <c r="D50" s="2">
        <v>652.52</v>
      </c>
    </row>
    <row r="51" spans="1:4" ht="12.75">
      <c r="A51" s="1" t="s">
        <v>3</v>
      </c>
      <c r="B51" s="2">
        <v>2777.28</v>
      </c>
      <c r="C51" s="2">
        <v>2400.59</v>
      </c>
      <c r="D51" s="2">
        <v>2114.96</v>
      </c>
    </row>
    <row r="52" spans="1:4" ht="12.75">
      <c r="A52" s="1" t="s">
        <v>16</v>
      </c>
      <c r="B52" s="2">
        <v>12770.71</v>
      </c>
      <c r="C52" s="2">
        <v>27237.01</v>
      </c>
      <c r="D52" s="2">
        <v>20580.4</v>
      </c>
    </row>
    <row r="53" spans="1:4" ht="12.75">
      <c r="A53" s="8" t="s">
        <v>11</v>
      </c>
      <c r="B53" s="4">
        <f>B36</f>
        <v>957504.9099999999</v>
      </c>
      <c r="C53" s="4">
        <f>C36</f>
        <v>1182309.4499999997</v>
      </c>
      <c r="D53" s="4">
        <f>D36</f>
        <v>1166541.0499999998</v>
      </c>
    </row>
    <row r="54" spans="1:4" ht="12.75">
      <c r="A54" s="6" t="s">
        <v>13</v>
      </c>
      <c r="B54" s="2">
        <f>B53-B55</f>
        <v>864811.7699999999</v>
      </c>
      <c r="C54" s="2">
        <f>C53-C55</f>
        <v>1062759.1699999997</v>
      </c>
      <c r="D54" s="2">
        <f>D53-D55</f>
        <v>1062335.1799999997</v>
      </c>
    </row>
    <row r="55" spans="1:4" ht="12.75">
      <c r="A55" s="6" t="s">
        <v>12</v>
      </c>
      <c r="B55" s="10">
        <f>B43+B47+B50+B51+B52</f>
        <v>92693.13999999998</v>
      </c>
      <c r="C55" s="10">
        <f>C43+C47+C50+C51+C52</f>
        <v>119550.27999999998</v>
      </c>
      <c r="D55" s="10">
        <f>D43+D47+D50+D51+D52</f>
        <v>104205.87000000002</v>
      </c>
    </row>
  </sheetData>
  <sheetProtection/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Birou 3</cp:lastModifiedBy>
  <cp:lastPrinted>2023-12-06T10:26:37Z</cp:lastPrinted>
  <dcterms:created xsi:type="dcterms:W3CDTF">2013-07-01T07:06:16Z</dcterms:created>
  <dcterms:modified xsi:type="dcterms:W3CDTF">2023-12-06T11:13:42Z</dcterms:modified>
  <cp:category/>
  <cp:version/>
  <cp:contentType/>
  <cp:contentStatus/>
</cp:coreProperties>
</file>